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5 - OPA-OE IGN\52_OPA_Chantiers-statutaires\523_Salaires\2022\Saisine-2\"/>
    </mc:Choice>
  </mc:AlternateContent>
  <bookViews>
    <workbookView xWindow="0" yWindow="0" windowWidth="25200" windowHeight="10650" activeTab="1"/>
  </bookViews>
  <sheets>
    <sheet name="01-01-2022" sheetId="4" r:id="rId1"/>
    <sheet name="01-05-2022" sheetId="3" r:id="rId2"/>
    <sheet name="01-07-2022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3" l="1"/>
  <c r="E28" i="3" l="1"/>
  <c r="B28" i="3"/>
  <c r="B31" i="5"/>
  <c r="E31" i="5" s="1"/>
  <c r="B29" i="5"/>
  <c r="C35" i="5"/>
  <c r="B35" i="5" s="1"/>
  <c r="C33" i="5"/>
  <c r="B33" i="5" s="1"/>
  <c r="C34" i="5"/>
  <c r="B34" i="5" s="1"/>
  <c r="C32" i="5"/>
  <c r="I32" i="5" s="1"/>
  <c r="C30" i="5"/>
  <c r="B30" i="5" s="1"/>
  <c r="C31" i="5"/>
  <c r="C29" i="5"/>
  <c r="C28" i="5"/>
  <c r="B28" i="5" s="1"/>
  <c r="B32" i="5" l="1"/>
  <c r="E32" i="5" s="1"/>
  <c r="E29" i="5"/>
  <c r="H35" i="5"/>
  <c r="H30" i="5" l="1"/>
  <c r="H31" i="5"/>
  <c r="H32" i="5"/>
  <c r="H33" i="5"/>
  <c r="H34" i="5"/>
  <c r="H29" i="5"/>
  <c r="J29" i="5" s="1"/>
  <c r="H28" i="5"/>
  <c r="E30" i="5"/>
  <c r="E33" i="5"/>
  <c r="E34" i="5"/>
  <c r="E35" i="5"/>
  <c r="I30" i="5"/>
  <c r="I31" i="5"/>
  <c r="I33" i="5"/>
  <c r="I34" i="5"/>
  <c r="I35" i="5"/>
  <c r="I29" i="5"/>
  <c r="F29" i="5"/>
  <c r="I28" i="5"/>
  <c r="F28" i="5"/>
  <c r="E28" i="5"/>
  <c r="F30" i="5"/>
  <c r="F31" i="5"/>
  <c r="F32" i="5"/>
  <c r="F33" i="5"/>
  <c r="F34" i="5"/>
  <c r="F35" i="5"/>
  <c r="D28" i="5" l="1"/>
  <c r="D30" i="5"/>
  <c r="D29" i="5"/>
  <c r="I28" i="3"/>
  <c r="H28" i="3"/>
  <c r="J28" i="3" s="1"/>
  <c r="G28" i="3"/>
  <c r="F28" i="3"/>
  <c r="J35" i="5"/>
  <c r="G35" i="5"/>
  <c r="D35" i="5"/>
  <c r="J34" i="5"/>
  <c r="G34" i="5"/>
  <c r="D34" i="5"/>
  <c r="J33" i="5"/>
  <c r="G33" i="5"/>
  <c r="D33" i="5"/>
  <c r="J32" i="5"/>
  <c r="G32" i="5"/>
  <c r="D32" i="5"/>
  <c r="J31" i="5"/>
  <c r="G31" i="5"/>
  <c r="D31" i="5"/>
  <c r="J30" i="5"/>
  <c r="G30" i="5"/>
  <c r="G29" i="5"/>
  <c r="J28" i="5"/>
  <c r="G28" i="5"/>
  <c r="D28" i="3"/>
  <c r="J35" i="4"/>
  <c r="G35" i="4"/>
  <c r="D35" i="4"/>
  <c r="J34" i="4"/>
  <c r="G34" i="4"/>
  <c r="D34" i="4"/>
  <c r="J33" i="4"/>
  <c r="G33" i="4"/>
  <c r="D33" i="4"/>
  <c r="J32" i="4"/>
  <c r="G32" i="4"/>
  <c r="D32" i="4"/>
  <c r="J31" i="4"/>
  <c r="G31" i="4"/>
  <c r="D31" i="4"/>
  <c r="J30" i="4"/>
  <c r="G30" i="4"/>
  <c r="D30" i="4"/>
  <c r="J29" i="4"/>
  <c r="G29" i="4"/>
  <c r="D29" i="4"/>
  <c r="J28" i="4"/>
  <c r="G28" i="4"/>
  <c r="D28" i="4"/>
  <c r="J35" i="3" l="1"/>
  <c r="G35" i="3"/>
  <c r="D35" i="3"/>
  <c r="J34" i="3"/>
  <c r="G34" i="3"/>
  <c r="D34" i="3"/>
  <c r="J33" i="3"/>
  <c r="G33" i="3"/>
  <c r="D33" i="3"/>
  <c r="J32" i="3"/>
  <c r="G32" i="3"/>
  <c r="D32" i="3"/>
  <c r="J31" i="3"/>
  <c r="G31" i="3"/>
  <c r="D31" i="3"/>
  <c r="G30" i="3"/>
  <c r="D30" i="3"/>
  <c r="J29" i="3"/>
  <c r="G29" i="3"/>
  <c r="D29" i="3"/>
</calcChain>
</file>

<file path=xl/sharedStrings.xml><?xml version="1.0" encoding="utf-8"?>
<sst xmlns="http://schemas.openxmlformats.org/spreadsheetml/2006/main" count="114" uniqueCount="31">
  <si>
    <t>ZONE 1 (100%)</t>
  </si>
  <si>
    <t>ZONE 2 (98,2%)</t>
  </si>
  <si>
    <t>ZONE  3 (97,3%)</t>
  </si>
  <si>
    <t>NIVEAUX DE CLASSIFICATION</t>
  </si>
  <si>
    <t>TECHNICIEN NIVEAU 1-1</t>
  </si>
  <si>
    <t>TECHNICIEN NIVEAU 1-2</t>
  </si>
  <si>
    <t>INGENIEUR - HM NIVEAU 3</t>
  </si>
  <si>
    <t>TEHCNICIEN NIVEAU 2</t>
  </si>
  <si>
    <t>TEHCNICIEN NIVEAU 3</t>
  </si>
  <si>
    <t>INGENIEUR - HM NIVEAU 1</t>
  </si>
  <si>
    <t>INGENIEUR - HM NIVEAU 2</t>
  </si>
  <si>
    <t>salaire de base mensuel = taux horaire * temps mensuel</t>
  </si>
  <si>
    <t>(temps mensuel arrondi à 152,08)</t>
  </si>
  <si>
    <t>taux horaire retraités = salaire de base mensuel / temps mensuel</t>
  </si>
  <si>
    <t>temps annuel : 1 825 h ; temps mensuel : 152 h 5 min</t>
  </si>
  <si>
    <t>SALAIRE DE BASE</t>
  </si>
  <si>
    <t>MENSUEL</t>
  </si>
  <si>
    <t>à titre indicatif</t>
  </si>
  <si>
    <t>retraités</t>
  </si>
  <si>
    <t>HORAIRE</t>
  </si>
  <si>
    <t>BARÈME DES SALAIRES APPLICABLES AUX OPA À COMPTER DU 1er janvier 2022</t>
  </si>
  <si>
    <t>OUVRIER</t>
  </si>
  <si>
    <t>Direction des ressources humaines</t>
  </si>
  <si>
    <t>Service de gestion</t>
  </si>
  <si>
    <t>Bureau des agents contractuels et des ouvriers d’État</t>
  </si>
  <si>
    <t>Sous-direction des personnels techniques, de recherche et contractuels</t>
  </si>
  <si>
    <t>Secrétariat général</t>
  </si>
  <si>
    <t xml:space="preserve">Paris, le </t>
  </si>
  <si>
    <t>BARÈME DES SALAIRES APPLICABLES AUX OPA À COMPTER DU 1er juillet 2022</t>
  </si>
  <si>
    <t>BARÈME DES SALAIRES APPLICABLES AUX OPA À COMPTER DU 1er mai 2022</t>
  </si>
  <si>
    <t>Paris, le 5 septembre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</si>
</sst>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0&quot; &quot;[$€-40C];[Red]&quot;-&quot;#,##0.00&quot; &quot;[$€-40C]"/>
    <numFmt numFmtId="165" formatCode="0.0%"/>
    <numFmt numFmtId="166" formatCode="#,##0.00\ [$€-40C];[Red]#,##0.00\ [$€-40C]"/>
    <numFmt numFmtId="167" formatCode="#,##0.000&quot; &quot;[$€-40C];[Red]&quot;-&quot;#,##0.000&quot; &quot;[$€-40C]"/>
    <numFmt numFmtId="168" formatCode="0.00000000"/>
    <numFmt numFmtId="169" formatCode="0.000"/>
    <numFmt numFmtId="170" formatCode="#,##0.0000\ [$€-40C];[Red]#,##0.0000\ [$€-40C]"/>
    <numFmt numFmtId="171" formatCode="#,##0.00\ &quot;€&quot;"/>
    <numFmt numFmtId="172" formatCode="#,##0.000\ &quot;€&quot;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b/>
      <u/>
      <sz val="12"/>
      <color rgb="FF00B0F0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i/>
      <sz val="10"/>
      <color rgb="FF00B0F0"/>
      <name val="Arial"/>
      <family val="2"/>
    </font>
    <font>
      <i/>
      <sz val="10"/>
      <color rgb="FF000000"/>
      <name val="Arial"/>
      <family val="2"/>
    </font>
    <font>
      <i/>
      <sz val="10"/>
      <color rgb="FF00000A"/>
      <name val="Arial"/>
      <family val="2"/>
    </font>
    <font>
      <b/>
      <sz val="11.5"/>
      <color rgb="FF00000A"/>
      <name val="Arial"/>
      <family val="2"/>
    </font>
    <font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E2F0D9"/>
      </patternFill>
    </fill>
    <fill>
      <patternFill patternType="solid">
        <fgColor theme="0"/>
        <bgColor rgb="FFA9D18E"/>
      </patternFill>
    </fill>
    <fill>
      <patternFill patternType="solid">
        <fgColor theme="0"/>
        <bgColor rgb="FF548235"/>
      </patternFill>
    </fill>
    <fill>
      <patternFill patternType="solid">
        <fgColor theme="0"/>
        <bgColor rgb="FF99FFF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009999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rgb="FF000000"/>
      </bottom>
      <diagonal/>
    </border>
    <border>
      <left style="double">
        <color auto="1"/>
      </left>
      <right/>
      <top style="hair">
        <color indexed="8"/>
      </top>
      <bottom style="hair">
        <color indexed="8"/>
      </bottom>
      <diagonal/>
    </border>
    <border>
      <left/>
      <right style="double">
        <color auto="1"/>
      </right>
      <top style="hair">
        <color rgb="FF000000"/>
      </top>
      <bottom style="hair">
        <color rgb="FF000000"/>
      </bottom>
      <diagonal/>
    </border>
    <border>
      <left style="double">
        <color auto="1"/>
      </left>
      <right/>
      <top style="hair">
        <color indexed="8"/>
      </top>
      <bottom style="double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auto="1"/>
      </bottom>
      <diagonal/>
    </border>
    <border>
      <left/>
      <right style="double">
        <color auto="1"/>
      </right>
      <top style="hair">
        <color rgb="FF000000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double">
        <color auto="1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auto="1"/>
      </left>
      <right style="double">
        <color rgb="FF000000"/>
      </right>
      <top style="thin">
        <color auto="1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2" fillId="0" borderId="0" xfId="1" applyFont="1"/>
    <xf numFmtId="0" fontId="5" fillId="0" borderId="8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4" fillId="0" borderId="14" xfId="2" applyFont="1" applyBorder="1" applyAlignment="1">
      <alignment horizontal="center" vertical="center"/>
    </xf>
    <xf numFmtId="14" fontId="6" fillId="0" borderId="14" xfId="2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4" fillId="2" borderId="13" xfId="1" applyFont="1" applyFill="1" applyBorder="1" applyAlignment="1">
      <alignment horizontal="left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/>
    </xf>
    <xf numFmtId="169" fontId="7" fillId="0" borderId="0" xfId="0" applyNumberFormat="1" applyFont="1"/>
    <xf numFmtId="166" fontId="7" fillId="0" borderId="0" xfId="0" applyNumberFormat="1" applyFont="1"/>
    <xf numFmtId="168" fontId="7" fillId="0" borderId="0" xfId="0" applyNumberFormat="1" applyFont="1"/>
    <xf numFmtId="170" fontId="7" fillId="0" borderId="0" xfId="0" applyNumberFormat="1" applyFont="1"/>
    <xf numFmtId="164" fontId="2" fillId="3" borderId="25" xfId="1" applyNumberFormat="1" applyFont="1" applyFill="1" applyBorder="1" applyAlignment="1">
      <alignment horizontal="center" vertical="center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16" xfId="1" applyNumberFormat="1" applyFont="1" applyFill="1" applyBorder="1" applyAlignment="1">
      <alignment horizontal="center" vertical="center"/>
    </xf>
    <xf numFmtId="164" fontId="2" fillId="4" borderId="2" xfId="1" applyNumberFormat="1" applyFont="1" applyFill="1" applyBorder="1" applyAlignment="1" applyProtection="1">
      <alignment horizontal="center" vertical="center"/>
    </xf>
    <xf numFmtId="164" fontId="2" fillId="5" borderId="2" xfId="1" applyNumberFormat="1" applyFont="1" applyFill="1" applyBorder="1" applyAlignment="1" applyProtection="1">
      <alignment horizontal="center" vertical="center"/>
    </xf>
    <xf numFmtId="164" fontId="2" fillId="6" borderId="2" xfId="1" applyNumberFormat="1" applyFont="1" applyFill="1" applyBorder="1" applyAlignment="1" applyProtection="1">
      <alignment horizontal="center" vertical="center"/>
    </xf>
    <xf numFmtId="164" fontId="2" fillId="7" borderId="2" xfId="1" applyNumberFormat="1" applyFont="1" applyFill="1" applyBorder="1" applyAlignment="1" applyProtection="1">
      <alignment horizontal="center" vertical="center"/>
    </xf>
    <xf numFmtId="164" fontId="2" fillId="8" borderId="2" xfId="1" applyNumberFormat="1" applyFont="1" applyFill="1" applyBorder="1" applyAlignment="1" applyProtection="1">
      <alignment horizontal="center" vertical="center"/>
    </xf>
    <xf numFmtId="164" fontId="2" fillId="3" borderId="27" xfId="1" applyNumberFormat="1" applyFont="1" applyFill="1" applyBorder="1" applyAlignment="1">
      <alignment horizontal="center" vertical="center"/>
    </xf>
    <xf numFmtId="164" fontId="2" fillId="9" borderId="28" xfId="1" applyNumberFormat="1" applyFont="1" applyFill="1" applyBorder="1" applyAlignment="1" applyProtection="1">
      <alignment horizontal="center" vertical="center"/>
    </xf>
    <xf numFmtId="164" fontId="2" fillId="3" borderId="17" xfId="1" applyNumberFormat="1" applyFont="1" applyFill="1" applyBorder="1" applyAlignment="1">
      <alignment horizontal="center" vertical="center"/>
    </xf>
    <xf numFmtId="164" fontId="2" fillId="9" borderId="11" xfId="1" applyNumberFormat="1" applyFont="1" applyFill="1" applyBorder="1" applyAlignment="1" applyProtection="1">
      <alignment horizontal="center" vertical="center"/>
    </xf>
    <xf numFmtId="167" fontId="10" fillId="3" borderId="26" xfId="1" applyNumberFormat="1" applyFont="1" applyFill="1" applyBorder="1" applyAlignment="1">
      <alignment horizontal="center" vertical="center"/>
    </xf>
    <xf numFmtId="167" fontId="10" fillId="3" borderId="29" xfId="1" applyNumberFormat="1" applyFont="1" applyFill="1" applyBorder="1" applyAlignment="1">
      <alignment horizontal="center" vertical="center"/>
    </xf>
    <xf numFmtId="167" fontId="10" fillId="3" borderId="9" xfId="1" applyNumberFormat="1" applyFont="1" applyFill="1" applyBorder="1" applyAlignment="1">
      <alignment horizontal="center" vertical="center"/>
    </xf>
    <xf numFmtId="167" fontId="10" fillId="3" borderId="12" xfId="1" applyNumberFormat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0" borderId="30" xfId="2" applyFont="1" applyBorder="1" applyAlignment="1">
      <alignment horizontal="left" vertical="center"/>
    </xf>
    <xf numFmtId="0" fontId="5" fillId="2" borderId="2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right" vertical="center" indent="4"/>
    </xf>
    <xf numFmtId="2" fontId="7" fillId="0" borderId="0" xfId="0" applyNumberFormat="1" applyFont="1"/>
    <xf numFmtId="0" fontId="7" fillId="10" borderId="0" xfId="0" applyFont="1" applyFill="1"/>
    <xf numFmtId="166" fontId="7" fillId="10" borderId="0" xfId="0" applyNumberFormat="1" applyFont="1" applyFill="1"/>
    <xf numFmtId="171" fontId="3" fillId="3" borderId="25" xfId="1" applyNumberFormat="1" applyFont="1" applyFill="1" applyBorder="1" applyAlignment="1">
      <alignment horizontal="center" vertical="center"/>
    </xf>
    <xf numFmtId="171" fontId="3" fillId="4" borderId="2" xfId="1" applyNumberFormat="1" applyFont="1" applyFill="1" applyBorder="1" applyAlignment="1" applyProtection="1">
      <alignment horizontal="center" vertical="center"/>
    </xf>
    <xf numFmtId="172" fontId="13" fillId="3" borderId="26" xfId="1" applyNumberFormat="1" applyFont="1" applyFill="1" applyBorder="1" applyAlignment="1">
      <alignment horizontal="center" vertical="center"/>
    </xf>
    <xf numFmtId="171" fontId="3" fillId="3" borderId="16" xfId="1" applyNumberFormat="1" applyFont="1" applyFill="1" applyBorder="1" applyAlignment="1">
      <alignment horizontal="center" vertical="center"/>
    </xf>
    <xf numFmtId="172" fontId="13" fillId="3" borderId="9" xfId="1" applyNumberFormat="1" applyFont="1" applyFill="1" applyBorder="1" applyAlignment="1">
      <alignment horizontal="center" vertical="center"/>
    </xf>
    <xf numFmtId="171" fontId="3" fillId="0" borderId="25" xfId="1" applyNumberFormat="1" applyFont="1" applyFill="1" applyBorder="1" applyAlignment="1">
      <alignment horizontal="center" vertical="center"/>
    </xf>
    <xf numFmtId="171" fontId="3" fillId="0" borderId="16" xfId="1" applyNumberFormat="1" applyFont="1" applyFill="1" applyBorder="1" applyAlignment="1">
      <alignment horizontal="center" vertical="center"/>
    </xf>
    <xf numFmtId="171" fontId="3" fillId="3" borderId="27" xfId="1" applyNumberFormat="1" applyFont="1" applyFill="1" applyBorder="1" applyAlignment="1">
      <alignment horizontal="center" vertical="center"/>
    </xf>
    <xf numFmtId="171" fontId="3" fillId="9" borderId="28" xfId="1" applyNumberFormat="1" applyFont="1" applyFill="1" applyBorder="1" applyAlignment="1" applyProtection="1">
      <alignment horizontal="center" vertical="center"/>
    </xf>
    <xf numFmtId="172" fontId="13" fillId="3" borderId="29" xfId="1" applyNumberFormat="1" applyFont="1" applyFill="1" applyBorder="1" applyAlignment="1">
      <alignment horizontal="center" vertical="center"/>
    </xf>
    <xf numFmtId="171" fontId="3" fillId="9" borderId="11" xfId="1" applyNumberFormat="1" applyFont="1" applyFill="1" applyBorder="1" applyAlignment="1" applyProtection="1">
      <alignment horizontal="center" vertical="center"/>
    </xf>
    <xf numFmtId="172" fontId="13" fillId="3" borderId="12" xfId="1" applyNumberFormat="1" applyFont="1" applyFill="1" applyBorder="1" applyAlignment="1">
      <alignment horizontal="center" vertical="center"/>
    </xf>
    <xf numFmtId="171" fontId="3" fillId="3" borderId="2" xfId="1" applyNumberFormat="1" applyFont="1" applyFill="1" applyBorder="1" applyAlignment="1">
      <alignment horizontal="center" vertical="center"/>
    </xf>
    <xf numFmtId="164" fontId="3" fillId="3" borderId="25" xfId="1" applyNumberFormat="1" applyFont="1" applyFill="1" applyBorder="1" applyAlignment="1">
      <alignment horizontal="center" vertical="center"/>
    </xf>
    <xf numFmtId="164" fontId="3" fillId="3" borderId="2" xfId="1" applyNumberFormat="1" applyFont="1" applyFill="1" applyBorder="1" applyAlignment="1">
      <alignment horizontal="center" vertical="center"/>
    </xf>
    <xf numFmtId="167" fontId="13" fillId="3" borderId="26" xfId="1" applyNumberFormat="1" applyFont="1" applyFill="1" applyBorder="1" applyAlignment="1">
      <alignment horizontal="center" vertical="center"/>
    </xf>
    <xf numFmtId="164" fontId="3" fillId="3" borderId="16" xfId="1" applyNumberFormat="1" applyFont="1" applyFill="1" applyBorder="1" applyAlignment="1">
      <alignment horizontal="center" vertical="center"/>
    </xf>
    <xf numFmtId="167" fontId="13" fillId="3" borderId="9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3"/>
    <cellStyle name="Normal_Feuil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37</xdr:row>
      <xdr:rowOff>47625</xdr:rowOff>
    </xdr:from>
    <xdr:to>
      <xdr:col>1</xdr:col>
      <xdr:colOff>962025</xdr:colOff>
      <xdr:row>38</xdr:row>
      <xdr:rowOff>123825</xdr:rowOff>
    </xdr:to>
    <xdr:sp macro="" textlink="">
      <xdr:nvSpPr>
        <xdr:cNvPr id="2" name="Accolade fermante 1"/>
        <xdr:cNvSpPr/>
      </xdr:nvSpPr>
      <xdr:spPr>
        <a:xfrm>
          <a:off x="3743325" y="8220075"/>
          <a:ext cx="28575" cy="2381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76200</xdr:colOff>
      <xdr:row>9</xdr:row>
      <xdr:rowOff>110490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61925"/>
          <a:ext cx="2886075" cy="14344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37</xdr:row>
      <xdr:rowOff>47625</xdr:rowOff>
    </xdr:from>
    <xdr:to>
      <xdr:col>1</xdr:col>
      <xdr:colOff>962025</xdr:colOff>
      <xdr:row>38</xdr:row>
      <xdr:rowOff>123825</xdr:rowOff>
    </xdr:to>
    <xdr:sp macro="" textlink="">
      <xdr:nvSpPr>
        <xdr:cNvPr id="2" name="Accolade fermante 1"/>
        <xdr:cNvSpPr/>
      </xdr:nvSpPr>
      <xdr:spPr>
        <a:xfrm>
          <a:off x="3743325" y="4953000"/>
          <a:ext cx="28575" cy="2381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76200</xdr:colOff>
      <xdr:row>9</xdr:row>
      <xdr:rowOff>110490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133475"/>
          <a:ext cx="2886075" cy="14344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933450</xdr:colOff>
      <xdr:row>37</xdr:row>
      <xdr:rowOff>47625</xdr:rowOff>
    </xdr:from>
    <xdr:to>
      <xdr:col>1</xdr:col>
      <xdr:colOff>962025</xdr:colOff>
      <xdr:row>38</xdr:row>
      <xdr:rowOff>123825</xdr:rowOff>
    </xdr:to>
    <xdr:sp macro="" textlink="">
      <xdr:nvSpPr>
        <xdr:cNvPr id="2" name="Accolade fermante 1"/>
        <xdr:cNvSpPr/>
      </xdr:nvSpPr>
      <xdr:spPr>
        <a:xfrm>
          <a:off x="3743325" y="8220075"/>
          <a:ext cx="28575" cy="2381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76200</xdr:colOff>
      <xdr:row>9</xdr:row>
      <xdr:rowOff>110490</xdr:rowOff>
    </xdr:to>
    <xdr:pic>
      <xdr:nvPicPr>
        <xdr:cNvPr id="3" name="Image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61925"/>
          <a:ext cx="2886075" cy="1434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3"/>
  <sheetViews>
    <sheetView topLeftCell="A16" workbookViewId="0">
      <selection activeCell="A24" sqref="A24"/>
    </sheetView>
  </sheetViews>
  <sheetFormatPr baseColWidth="10" defaultRowHeight="12.75" x14ac:dyDescent="0.2"/>
  <cols>
    <col min="1" max="1" width="42.140625" style="6" customWidth="1"/>
    <col min="2" max="10" width="16.5703125" style="6" customWidth="1"/>
    <col min="11" max="16384" width="11.42578125" style="6"/>
  </cols>
  <sheetData>
    <row r="2" spans="1:10" ht="15" x14ac:dyDescent="0.2">
      <c r="J2" s="42" t="s">
        <v>26</v>
      </c>
    </row>
    <row r="8" spans="1:10" x14ac:dyDescent="0.2">
      <c r="H8" s="6" t="s">
        <v>27</v>
      </c>
    </row>
    <row r="13" spans="1:10" ht="18.75" customHeight="1" x14ac:dyDescent="0.2">
      <c r="A13" s="40" t="s">
        <v>22</v>
      </c>
    </row>
    <row r="14" spans="1:10" ht="18.75" customHeight="1" x14ac:dyDescent="0.2">
      <c r="A14" s="40" t="s">
        <v>23</v>
      </c>
    </row>
    <row r="15" spans="1:10" ht="18.75" customHeight="1" x14ac:dyDescent="0.2">
      <c r="A15" s="40" t="s">
        <v>25</v>
      </c>
    </row>
    <row r="16" spans="1:10" ht="18.75" customHeight="1" x14ac:dyDescent="0.2">
      <c r="A16" s="41" t="s">
        <v>24</v>
      </c>
    </row>
    <row r="17" spans="1:12" x14ac:dyDescent="0.2">
      <c r="A17" s="41"/>
    </row>
    <row r="18" spans="1:12" x14ac:dyDescent="0.2">
      <c r="A18" s="41"/>
    </row>
    <row r="19" spans="1:12" x14ac:dyDescent="0.2">
      <c r="A19" s="41"/>
    </row>
    <row r="21" spans="1:12" ht="15.75" x14ac:dyDescent="0.25">
      <c r="B21" s="7" t="s">
        <v>20</v>
      </c>
    </row>
    <row r="22" spans="1:12" ht="15.75" x14ac:dyDescent="0.25">
      <c r="B22" s="7"/>
    </row>
    <row r="23" spans="1:12" ht="16.5" thickBot="1" x14ac:dyDescent="0.3">
      <c r="B23" s="7"/>
    </row>
    <row r="24" spans="1:12" ht="24" customHeight="1" thickTop="1" x14ac:dyDescent="0.2">
      <c r="A24" s="8"/>
      <c r="B24" s="68" t="s">
        <v>0</v>
      </c>
      <c r="C24" s="69"/>
      <c r="D24" s="70"/>
      <c r="E24" s="68" t="s">
        <v>1</v>
      </c>
      <c r="F24" s="69"/>
      <c r="G24" s="70"/>
      <c r="H24" s="71" t="s">
        <v>2</v>
      </c>
      <c r="I24" s="71"/>
      <c r="J24" s="72"/>
      <c r="L24" s="1"/>
    </row>
    <row r="25" spans="1:12" ht="24" customHeight="1" x14ac:dyDescent="0.2">
      <c r="A25" s="5"/>
      <c r="B25" s="73" t="s">
        <v>15</v>
      </c>
      <c r="C25" s="74"/>
      <c r="D25" s="65"/>
      <c r="E25" s="73" t="s">
        <v>15</v>
      </c>
      <c r="F25" s="74"/>
      <c r="G25" s="65"/>
      <c r="H25" s="74" t="s">
        <v>15</v>
      </c>
      <c r="I25" s="74"/>
      <c r="J25" s="66"/>
      <c r="L25" s="1"/>
    </row>
    <row r="26" spans="1:12" ht="24" customHeight="1" x14ac:dyDescent="0.2">
      <c r="A26" s="4"/>
      <c r="B26" s="38" t="s">
        <v>16</v>
      </c>
      <c r="C26" s="64" t="s">
        <v>19</v>
      </c>
      <c r="D26" s="65"/>
      <c r="E26" s="38" t="s">
        <v>16</v>
      </c>
      <c r="F26" s="64" t="s">
        <v>19</v>
      </c>
      <c r="G26" s="65"/>
      <c r="H26" s="39" t="s">
        <v>16</v>
      </c>
      <c r="I26" s="64" t="s">
        <v>19</v>
      </c>
      <c r="J26" s="66"/>
      <c r="L26" s="1"/>
    </row>
    <row r="27" spans="1:12" ht="24" customHeight="1" x14ac:dyDescent="0.2">
      <c r="A27" s="4" t="s">
        <v>3</v>
      </c>
      <c r="B27" s="9" t="s">
        <v>17</v>
      </c>
      <c r="C27" s="10"/>
      <c r="D27" s="11" t="s">
        <v>18</v>
      </c>
      <c r="E27" s="9" t="s">
        <v>17</v>
      </c>
      <c r="F27" s="10"/>
      <c r="G27" s="11" t="s">
        <v>18</v>
      </c>
      <c r="H27" s="12" t="s">
        <v>17</v>
      </c>
      <c r="I27" s="10"/>
      <c r="J27" s="13" t="s">
        <v>18</v>
      </c>
      <c r="L27" s="1"/>
    </row>
    <row r="28" spans="1:12" ht="24" customHeight="1" x14ac:dyDescent="0.2">
      <c r="A28" s="37" t="s">
        <v>21</v>
      </c>
      <c r="B28" s="19">
        <v>1643.9848000000002</v>
      </c>
      <c r="C28" s="20">
        <v>10.81</v>
      </c>
      <c r="D28" s="31">
        <f t="shared" ref="D28:D35" si="0">B28/152.08</f>
        <v>10.81</v>
      </c>
      <c r="E28" s="19">
        <v>1614.3930736000004</v>
      </c>
      <c r="F28" s="20">
        <v>10.615420000000002</v>
      </c>
      <c r="G28" s="31">
        <f t="shared" ref="G28:G35" si="1">E28/152.08</f>
        <v>10.615420000000002</v>
      </c>
      <c r="H28" s="21">
        <v>1599.5972104000002</v>
      </c>
      <c r="I28" s="20">
        <v>10.518130000000001</v>
      </c>
      <c r="J28" s="33">
        <f t="shared" ref="J28:J35" si="2">H28/152.08</f>
        <v>10.518130000000001</v>
      </c>
      <c r="L28" s="14"/>
    </row>
    <row r="29" spans="1:12" ht="24" customHeight="1" x14ac:dyDescent="0.2">
      <c r="A29" s="2" t="s">
        <v>4</v>
      </c>
      <c r="B29" s="19">
        <v>1739.7952</v>
      </c>
      <c r="C29" s="22">
        <v>11.44</v>
      </c>
      <c r="D29" s="31">
        <f t="shared" si="0"/>
        <v>11.44</v>
      </c>
      <c r="E29" s="19">
        <v>1708.4788864</v>
      </c>
      <c r="F29" s="22">
        <v>11.234079999999999</v>
      </c>
      <c r="G29" s="31">
        <f t="shared" si="1"/>
        <v>11.234079999999999</v>
      </c>
      <c r="H29" s="21">
        <v>1692.8207296</v>
      </c>
      <c r="I29" s="22">
        <v>11.131119999999999</v>
      </c>
      <c r="J29" s="33">
        <f t="shared" si="2"/>
        <v>11.131119999999999</v>
      </c>
      <c r="L29" s="14"/>
    </row>
    <row r="30" spans="1:12" ht="24" customHeight="1" x14ac:dyDescent="0.2">
      <c r="A30" s="2" t="s">
        <v>5</v>
      </c>
      <c r="B30" s="19">
        <v>1875.1464000000001</v>
      </c>
      <c r="C30" s="22">
        <v>12.33</v>
      </c>
      <c r="D30" s="31">
        <f t="shared" si="0"/>
        <v>12.33</v>
      </c>
      <c r="E30" s="19">
        <v>1841.3937648000001</v>
      </c>
      <c r="F30" s="22">
        <v>12.10806</v>
      </c>
      <c r="G30" s="31">
        <f t="shared" si="1"/>
        <v>12.10806</v>
      </c>
      <c r="H30" s="21">
        <v>1824.5174472000001</v>
      </c>
      <c r="I30" s="22">
        <v>11.99709</v>
      </c>
      <c r="J30" s="33">
        <f t="shared" si="2"/>
        <v>11.99709</v>
      </c>
      <c r="L30" s="14"/>
    </row>
    <row r="31" spans="1:12" ht="24" customHeight="1" x14ac:dyDescent="0.2">
      <c r="A31" s="2" t="s">
        <v>7</v>
      </c>
      <c r="B31" s="19">
        <v>1939.0200000000002</v>
      </c>
      <c r="C31" s="23">
        <v>12.75</v>
      </c>
      <c r="D31" s="31">
        <f t="shared" si="0"/>
        <v>12.75</v>
      </c>
      <c r="E31" s="19">
        <v>1904.1176400000002</v>
      </c>
      <c r="F31" s="23">
        <v>12.5205</v>
      </c>
      <c r="G31" s="31">
        <f t="shared" si="1"/>
        <v>12.5205</v>
      </c>
      <c r="H31" s="21">
        <v>1886.6664600000004</v>
      </c>
      <c r="I31" s="23">
        <v>12.405750000000001</v>
      </c>
      <c r="J31" s="33">
        <f t="shared" si="2"/>
        <v>12.405750000000001</v>
      </c>
      <c r="L31" s="14"/>
    </row>
    <row r="32" spans="1:12" ht="24" customHeight="1" x14ac:dyDescent="0.2">
      <c r="A32" s="2" t="s">
        <v>8</v>
      </c>
      <c r="B32" s="19">
        <v>2267.5128000000004</v>
      </c>
      <c r="C32" s="24">
        <v>14.91</v>
      </c>
      <c r="D32" s="31">
        <f t="shared" si="0"/>
        <v>14.910000000000002</v>
      </c>
      <c r="E32" s="19">
        <v>2226.6975696</v>
      </c>
      <c r="F32" s="24">
        <v>14.64162</v>
      </c>
      <c r="G32" s="31">
        <f t="shared" si="1"/>
        <v>14.641619999999998</v>
      </c>
      <c r="H32" s="21">
        <v>2206.2899544000002</v>
      </c>
      <c r="I32" s="24">
        <v>14.507429999999999</v>
      </c>
      <c r="J32" s="33">
        <f t="shared" si="2"/>
        <v>14.507429999999999</v>
      </c>
      <c r="L32" s="14"/>
    </row>
    <row r="33" spans="1:12" ht="24" customHeight="1" x14ac:dyDescent="0.2">
      <c r="A33" s="2" t="s">
        <v>9</v>
      </c>
      <c r="B33" s="19">
        <v>2567.1104</v>
      </c>
      <c r="C33" s="25">
        <v>16.88</v>
      </c>
      <c r="D33" s="31">
        <f t="shared" si="0"/>
        <v>16.88</v>
      </c>
      <c r="E33" s="19">
        <v>2520.9024128000005</v>
      </c>
      <c r="F33" s="25">
        <v>16.576160000000002</v>
      </c>
      <c r="G33" s="31">
        <f t="shared" si="1"/>
        <v>16.576160000000002</v>
      </c>
      <c r="H33" s="21">
        <v>2497.7984191999999</v>
      </c>
      <c r="I33" s="25">
        <v>16.424239999999998</v>
      </c>
      <c r="J33" s="33">
        <f t="shared" si="2"/>
        <v>16.424239999999998</v>
      </c>
      <c r="L33" s="14"/>
    </row>
    <row r="34" spans="1:12" ht="24" customHeight="1" x14ac:dyDescent="0.2">
      <c r="A34" s="2" t="s">
        <v>10</v>
      </c>
      <c r="B34" s="19">
        <v>2662.9208000000003</v>
      </c>
      <c r="C34" s="26">
        <v>17.510000000000002</v>
      </c>
      <c r="D34" s="31">
        <f t="shared" si="0"/>
        <v>17.510000000000002</v>
      </c>
      <c r="E34" s="19">
        <v>2614.9882256000005</v>
      </c>
      <c r="F34" s="26">
        <v>17.194820000000004</v>
      </c>
      <c r="G34" s="31">
        <f t="shared" si="1"/>
        <v>17.194820000000004</v>
      </c>
      <c r="H34" s="21">
        <v>2591.0219384000002</v>
      </c>
      <c r="I34" s="26">
        <v>17.037230000000001</v>
      </c>
      <c r="J34" s="33">
        <f t="shared" si="2"/>
        <v>17.037230000000001</v>
      </c>
      <c r="L34" s="14"/>
    </row>
    <row r="35" spans="1:12" ht="24" customHeight="1" thickBot="1" x14ac:dyDescent="0.25">
      <c r="A35" s="3" t="s">
        <v>6</v>
      </c>
      <c r="B35" s="27">
        <v>2869.7496000000006</v>
      </c>
      <c r="C35" s="28">
        <v>18.87</v>
      </c>
      <c r="D35" s="32">
        <f t="shared" si="0"/>
        <v>18.87</v>
      </c>
      <c r="E35" s="27">
        <v>2818.0941072000005</v>
      </c>
      <c r="F35" s="28">
        <v>18.530340000000002</v>
      </c>
      <c r="G35" s="32">
        <f t="shared" si="1"/>
        <v>18.530340000000002</v>
      </c>
      <c r="H35" s="29">
        <v>2792.2663607999998</v>
      </c>
      <c r="I35" s="30">
        <v>18.360509999999998</v>
      </c>
      <c r="J35" s="34">
        <f t="shared" si="2"/>
        <v>18.360509999999998</v>
      </c>
      <c r="L35" s="14"/>
    </row>
    <row r="36" spans="1:12" ht="13.5" thickTop="1" x14ac:dyDescent="0.2">
      <c r="L36" s="14"/>
    </row>
    <row r="37" spans="1:12" x14ac:dyDescent="0.2">
      <c r="A37" s="6" t="s">
        <v>14</v>
      </c>
      <c r="D37" s="15"/>
      <c r="L37" s="14"/>
    </row>
    <row r="38" spans="1:12" x14ac:dyDescent="0.2">
      <c r="A38" s="6" t="s">
        <v>11</v>
      </c>
      <c r="C38" s="67" t="s">
        <v>12</v>
      </c>
      <c r="D38" s="67"/>
      <c r="I38" s="16"/>
      <c r="L38" s="14"/>
    </row>
    <row r="39" spans="1:12" x14ac:dyDescent="0.2">
      <c r="A39" s="6" t="s">
        <v>13</v>
      </c>
      <c r="C39" s="67"/>
      <c r="D39" s="67"/>
      <c r="L39" s="14"/>
    </row>
    <row r="40" spans="1:12" x14ac:dyDescent="0.2">
      <c r="L40" s="14"/>
    </row>
    <row r="41" spans="1:12" x14ac:dyDescent="0.2">
      <c r="B41" s="17"/>
      <c r="L41" s="14"/>
    </row>
    <row r="42" spans="1:12" x14ac:dyDescent="0.2">
      <c r="B42" s="16"/>
      <c r="C42" s="16"/>
      <c r="L42" s="14"/>
    </row>
    <row r="43" spans="1:12" x14ac:dyDescent="0.2">
      <c r="B43" s="16"/>
      <c r="L43" s="14"/>
    </row>
    <row r="44" spans="1:12" x14ac:dyDescent="0.2">
      <c r="C44" s="18"/>
      <c r="L44" s="14"/>
    </row>
    <row r="45" spans="1:12" x14ac:dyDescent="0.2">
      <c r="L45" s="14"/>
    </row>
    <row r="46" spans="1:12" x14ac:dyDescent="0.2">
      <c r="C46" s="17"/>
      <c r="L46" s="14"/>
    </row>
    <row r="47" spans="1:12" x14ac:dyDescent="0.2">
      <c r="L47" s="14"/>
    </row>
    <row r="48" spans="1:12" x14ac:dyDescent="0.2">
      <c r="L48" s="14"/>
    </row>
    <row r="49" spans="12:12" x14ac:dyDescent="0.2">
      <c r="L49" s="14"/>
    </row>
    <row r="50" spans="12:12" x14ac:dyDescent="0.2">
      <c r="L50" s="14"/>
    </row>
    <row r="51" spans="12:12" x14ac:dyDescent="0.2">
      <c r="L51" s="14"/>
    </row>
    <row r="52" spans="12:12" x14ac:dyDescent="0.2">
      <c r="L52" s="14"/>
    </row>
    <row r="53" spans="12:12" x14ac:dyDescent="0.2">
      <c r="L53" s="14"/>
    </row>
  </sheetData>
  <mergeCells count="10">
    <mergeCell ref="C26:D26"/>
    <mergeCell ref="F26:G26"/>
    <mergeCell ref="I26:J26"/>
    <mergeCell ref="C38:D39"/>
    <mergeCell ref="B24:D24"/>
    <mergeCell ref="E24:G24"/>
    <mergeCell ref="H24:J24"/>
    <mergeCell ref="B25:D25"/>
    <mergeCell ref="E25:G25"/>
    <mergeCell ref="H25:J25"/>
  </mergeCells>
  <pageMargins left="0.70866141732283472" right="0.70866141732283472" top="0.55118110236220474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3"/>
  <sheetViews>
    <sheetView tabSelected="1" workbookViewId="0">
      <selection activeCell="K14" sqref="K14"/>
    </sheetView>
  </sheetViews>
  <sheetFormatPr baseColWidth="10" defaultRowHeight="12.75" x14ac:dyDescent="0.2"/>
  <cols>
    <col min="1" max="1" width="42.140625" style="6" customWidth="1"/>
    <col min="2" max="10" width="16.5703125" style="6" customWidth="1"/>
    <col min="11" max="16384" width="11.42578125" style="6"/>
  </cols>
  <sheetData>
    <row r="2" spans="1:10" ht="15" x14ac:dyDescent="0.2">
      <c r="J2" s="42" t="s">
        <v>26</v>
      </c>
    </row>
    <row r="8" spans="1:10" x14ac:dyDescent="0.2">
      <c r="H8" s="6" t="s">
        <v>30</v>
      </c>
    </row>
    <row r="13" spans="1:10" ht="18.75" customHeight="1" x14ac:dyDescent="0.2">
      <c r="A13" s="40" t="s">
        <v>22</v>
      </c>
    </row>
    <row r="14" spans="1:10" ht="18.75" customHeight="1" x14ac:dyDescent="0.2">
      <c r="A14" s="40" t="s">
        <v>23</v>
      </c>
    </row>
    <row r="15" spans="1:10" ht="18.75" customHeight="1" x14ac:dyDescent="0.2">
      <c r="A15" s="40" t="s">
        <v>25</v>
      </c>
    </row>
    <row r="16" spans="1:10" ht="18.75" customHeight="1" x14ac:dyDescent="0.2">
      <c r="A16" s="41" t="s">
        <v>24</v>
      </c>
    </row>
    <row r="17" spans="1:12" x14ac:dyDescent="0.2">
      <c r="A17" s="41"/>
    </row>
    <row r="18" spans="1:12" x14ac:dyDescent="0.2">
      <c r="A18" s="41"/>
    </row>
    <row r="19" spans="1:12" x14ac:dyDescent="0.2">
      <c r="A19" s="41"/>
    </row>
    <row r="21" spans="1:12" ht="15.75" x14ac:dyDescent="0.25">
      <c r="B21" s="7" t="s">
        <v>29</v>
      </c>
    </row>
    <row r="22" spans="1:12" ht="15.75" x14ac:dyDescent="0.25">
      <c r="B22" s="7"/>
    </row>
    <row r="23" spans="1:12" ht="16.5" thickBot="1" x14ac:dyDescent="0.3">
      <c r="B23" s="7"/>
    </row>
    <row r="24" spans="1:12" ht="24" customHeight="1" thickTop="1" x14ac:dyDescent="0.2">
      <c r="A24" s="8"/>
      <c r="B24" s="68" t="s">
        <v>0</v>
      </c>
      <c r="C24" s="69"/>
      <c r="D24" s="70"/>
      <c r="E24" s="68" t="s">
        <v>1</v>
      </c>
      <c r="F24" s="69"/>
      <c r="G24" s="70"/>
      <c r="H24" s="71" t="s">
        <v>2</v>
      </c>
      <c r="I24" s="71"/>
      <c r="J24" s="72"/>
      <c r="L24" s="1"/>
    </row>
    <row r="25" spans="1:12" ht="24" customHeight="1" x14ac:dyDescent="0.2">
      <c r="A25" s="5"/>
      <c r="B25" s="73" t="s">
        <v>15</v>
      </c>
      <c r="C25" s="74"/>
      <c r="D25" s="65"/>
      <c r="E25" s="73" t="s">
        <v>15</v>
      </c>
      <c r="F25" s="74"/>
      <c r="G25" s="65"/>
      <c r="H25" s="74" t="s">
        <v>15</v>
      </c>
      <c r="I25" s="74"/>
      <c r="J25" s="66"/>
      <c r="L25" s="1"/>
    </row>
    <row r="26" spans="1:12" ht="24" customHeight="1" x14ac:dyDescent="0.2">
      <c r="A26" s="4"/>
      <c r="B26" s="36" t="s">
        <v>16</v>
      </c>
      <c r="C26" s="64" t="s">
        <v>19</v>
      </c>
      <c r="D26" s="65"/>
      <c r="E26" s="36" t="s">
        <v>16</v>
      </c>
      <c r="F26" s="64" t="s">
        <v>19</v>
      </c>
      <c r="G26" s="65"/>
      <c r="H26" s="35" t="s">
        <v>16</v>
      </c>
      <c r="I26" s="64" t="s">
        <v>19</v>
      </c>
      <c r="J26" s="66"/>
      <c r="L26" s="1"/>
    </row>
    <row r="27" spans="1:12" ht="24" customHeight="1" x14ac:dyDescent="0.2">
      <c r="A27" s="4" t="s">
        <v>3</v>
      </c>
      <c r="B27" s="9" t="s">
        <v>17</v>
      </c>
      <c r="C27" s="10"/>
      <c r="D27" s="11" t="s">
        <v>18</v>
      </c>
      <c r="E27" s="9" t="s">
        <v>17</v>
      </c>
      <c r="F27" s="10"/>
      <c r="G27" s="11" t="s">
        <v>18</v>
      </c>
      <c r="H27" s="12" t="s">
        <v>17</v>
      </c>
      <c r="I27" s="10"/>
      <c r="J27" s="13" t="s">
        <v>18</v>
      </c>
      <c r="L27" s="1"/>
    </row>
    <row r="28" spans="1:12" ht="24" customHeight="1" x14ac:dyDescent="0.2">
      <c r="A28" s="37" t="s">
        <v>21</v>
      </c>
      <c r="B28" s="59">
        <f>C28*152.08</f>
        <v>1695.6920000000002</v>
      </c>
      <c r="C28" s="60">
        <v>11.15</v>
      </c>
      <c r="D28" s="61">
        <f>B28/152.08</f>
        <v>11.15</v>
      </c>
      <c r="E28" s="59">
        <f>B28*0.982</f>
        <v>1665.1695440000003</v>
      </c>
      <c r="F28" s="60">
        <f>C28*0.982</f>
        <v>10.949300000000001</v>
      </c>
      <c r="G28" s="61">
        <f>E28/152.08</f>
        <v>10.949300000000001</v>
      </c>
      <c r="H28" s="62">
        <f>B28*0.973</f>
        <v>1649.9083160000002</v>
      </c>
      <c r="I28" s="60">
        <f>C28*0.973</f>
        <v>10.84895</v>
      </c>
      <c r="J28" s="63">
        <f>H28/152.08</f>
        <v>10.84895</v>
      </c>
      <c r="L28" s="14"/>
    </row>
    <row r="29" spans="1:12" ht="24" customHeight="1" x14ac:dyDescent="0.2">
      <c r="A29" s="2" t="s">
        <v>4</v>
      </c>
      <c r="B29" s="19">
        <v>1739.7952</v>
      </c>
      <c r="C29" s="22">
        <v>11.44</v>
      </c>
      <c r="D29" s="31">
        <f t="shared" ref="D29:D35" si="0">B29/152.08</f>
        <v>11.44</v>
      </c>
      <c r="E29" s="19">
        <v>1708.4788864</v>
      </c>
      <c r="F29" s="22">
        <v>11.234079999999999</v>
      </c>
      <c r="G29" s="31">
        <f t="shared" ref="G29:G35" si="1">E29/152.08</f>
        <v>11.234079999999999</v>
      </c>
      <c r="H29" s="21">
        <v>1692.8207296</v>
      </c>
      <c r="I29" s="22">
        <v>11.131119999999999</v>
      </c>
      <c r="J29" s="33">
        <f t="shared" ref="J29:J35" si="2">H29/152.08</f>
        <v>11.131119999999999</v>
      </c>
      <c r="L29" s="14"/>
    </row>
    <row r="30" spans="1:12" ht="24" customHeight="1" x14ac:dyDescent="0.2">
      <c r="A30" s="2" t="s">
        <v>5</v>
      </c>
      <c r="B30" s="19">
        <v>1875.1464000000001</v>
      </c>
      <c r="C30" s="22">
        <v>12.33</v>
      </c>
      <c r="D30" s="31">
        <f t="shared" si="0"/>
        <v>12.33</v>
      </c>
      <c r="E30" s="19">
        <v>1841.3937648000001</v>
      </c>
      <c r="F30" s="22">
        <v>12.10806</v>
      </c>
      <c r="G30" s="31">
        <f t="shared" si="1"/>
        <v>12.10806</v>
      </c>
      <c r="H30" s="21">
        <v>1824.5174472000001</v>
      </c>
      <c r="I30" s="22">
        <v>11.99709</v>
      </c>
      <c r="J30" s="33">
        <f>H30/152.08</f>
        <v>11.99709</v>
      </c>
      <c r="L30" s="14"/>
    </row>
    <row r="31" spans="1:12" ht="24" customHeight="1" x14ac:dyDescent="0.2">
      <c r="A31" s="2" t="s">
        <v>7</v>
      </c>
      <c r="B31" s="19">
        <v>1939.0200000000002</v>
      </c>
      <c r="C31" s="23">
        <v>12.75</v>
      </c>
      <c r="D31" s="31">
        <f t="shared" si="0"/>
        <v>12.75</v>
      </c>
      <c r="E31" s="19">
        <v>1904.1176400000002</v>
      </c>
      <c r="F31" s="23">
        <v>12.5205</v>
      </c>
      <c r="G31" s="31">
        <f t="shared" si="1"/>
        <v>12.5205</v>
      </c>
      <c r="H31" s="21">
        <v>1886.6664600000004</v>
      </c>
      <c r="I31" s="23">
        <v>12.405750000000001</v>
      </c>
      <c r="J31" s="33">
        <f t="shared" si="2"/>
        <v>12.405750000000001</v>
      </c>
      <c r="L31" s="14"/>
    </row>
    <row r="32" spans="1:12" ht="24" customHeight="1" x14ac:dyDescent="0.2">
      <c r="A32" s="2" t="s">
        <v>8</v>
      </c>
      <c r="B32" s="19">
        <v>2267.5128000000004</v>
      </c>
      <c r="C32" s="24">
        <v>14.91</v>
      </c>
      <c r="D32" s="31">
        <f t="shared" si="0"/>
        <v>14.910000000000002</v>
      </c>
      <c r="E32" s="19">
        <v>2226.6975696</v>
      </c>
      <c r="F32" s="24">
        <v>14.64162</v>
      </c>
      <c r="G32" s="31">
        <f t="shared" si="1"/>
        <v>14.641619999999998</v>
      </c>
      <c r="H32" s="21">
        <v>2206.2899544000002</v>
      </c>
      <c r="I32" s="24">
        <v>14.507429999999999</v>
      </c>
      <c r="J32" s="33">
        <f t="shared" si="2"/>
        <v>14.507429999999999</v>
      </c>
      <c r="L32" s="14"/>
    </row>
    <row r="33" spans="1:12" ht="24" customHeight="1" x14ac:dyDescent="0.2">
      <c r="A33" s="2" t="s">
        <v>9</v>
      </c>
      <c r="B33" s="19">
        <v>2567.1104</v>
      </c>
      <c r="C33" s="25">
        <v>16.88</v>
      </c>
      <c r="D33" s="31">
        <f t="shared" si="0"/>
        <v>16.88</v>
      </c>
      <c r="E33" s="19">
        <v>2520.9024128000005</v>
      </c>
      <c r="F33" s="25">
        <v>16.576160000000002</v>
      </c>
      <c r="G33" s="31">
        <f t="shared" si="1"/>
        <v>16.576160000000002</v>
      </c>
      <c r="H33" s="21">
        <v>2497.7984191999999</v>
      </c>
      <c r="I33" s="25">
        <v>16.424239999999998</v>
      </c>
      <c r="J33" s="33">
        <f t="shared" si="2"/>
        <v>16.424239999999998</v>
      </c>
      <c r="L33" s="14"/>
    </row>
    <row r="34" spans="1:12" ht="24" customHeight="1" x14ac:dyDescent="0.2">
      <c r="A34" s="2" t="s">
        <v>10</v>
      </c>
      <c r="B34" s="19">
        <v>2662.9208000000003</v>
      </c>
      <c r="C34" s="26">
        <v>17.510000000000002</v>
      </c>
      <c r="D34" s="31">
        <f t="shared" si="0"/>
        <v>17.510000000000002</v>
      </c>
      <c r="E34" s="19">
        <v>2614.9882256000005</v>
      </c>
      <c r="F34" s="26">
        <v>17.194820000000004</v>
      </c>
      <c r="G34" s="31">
        <f t="shared" si="1"/>
        <v>17.194820000000004</v>
      </c>
      <c r="H34" s="21">
        <v>2591.0219384000002</v>
      </c>
      <c r="I34" s="26">
        <v>17.037230000000001</v>
      </c>
      <c r="J34" s="33">
        <f t="shared" si="2"/>
        <v>17.037230000000001</v>
      </c>
      <c r="L34" s="14"/>
    </row>
    <row r="35" spans="1:12" ht="24" customHeight="1" thickBot="1" x14ac:dyDescent="0.25">
      <c r="A35" s="3" t="s">
        <v>6</v>
      </c>
      <c r="B35" s="27">
        <v>2869.7496000000006</v>
      </c>
      <c r="C35" s="28">
        <v>18.87</v>
      </c>
      <c r="D35" s="32">
        <f t="shared" si="0"/>
        <v>18.87</v>
      </c>
      <c r="E35" s="27">
        <v>2818.0941072000005</v>
      </c>
      <c r="F35" s="28">
        <v>18.530340000000002</v>
      </c>
      <c r="G35" s="32">
        <f t="shared" si="1"/>
        <v>18.530340000000002</v>
      </c>
      <c r="H35" s="29">
        <v>2792.2663607999998</v>
      </c>
      <c r="I35" s="30">
        <v>18.360509999999998</v>
      </c>
      <c r="J35" s="34">
        <f t="shared" si="2"/>
        <v>18.360509999999998</v>
      </c>
      <c r="L35" s="14"/>
    </row>
    <row r="36" spans="1:12" ht="13.5" thickTop="1" x14ac:dyDescent="0.2">
      <c r="L36" s="14"/>
    </row>
    <row r="37" spans="1:12" x14ac:dyDescent="0.2">
      <c r="A37" s="6" t="s">
        <v>14</v>
      </c>
      <c r="D37" s="15"/>
      <c r="L37" s="14"/>
    </row>
    <row r="38" spans="1:12" x14ac:dyDescent="0.2">
      <c r="A38" s="6" t="s">
        <v>11</v>
      </c>
      <c r="C38" s="67" t="s">
        <v>12</v>
      </c>
      <c r="D38" s="67"/>
      <c r="I38" s="16"/>
      <c r="L38" s="14"/>
    </row>
    <row r="39" spans="1:12" x14ac:dyDescent="0.2">
      <c r="A39" s="6" t="s">
        <v>13</v>
      </c>
      <c r="C39" s="67"/>
      <c r="D39" s="67"/>
      <c r="G39" s="16"/>
      <c r="I39" s="16"/>
      <c r="L39" s="14"/>
    </row>
    <row r="40" spans="1:12" x14ac:dyDescent="0.2">
      <c r="L40" s="14"/>
    </row>
    <row r="41" spans="1:12" x14ac:dyDescent="0.2">
      <c r="B41" s="17"/>
      <c r="L41" s="14"/>
    </row>
    <row r="42" spans="1:12" x14ac:dyDescent="0.2">
      <c r="L42" s="14"/>
    </row>
    <row r="43" spans="1:12" x14ac:dyDescent="0.2">
      <c r="L43" s="14"/>
    </row>
    <row r="44" spans="1:12" x14ac:dyDescent="0.2">
      <c r="C44" s="18"/>
      <c r="L44" s="14"/>
    </row>
    <row r="45" spans="1:12" x14ac:dyDescent="0.2">
      <c r="C45" s="18"/>
      <c r="L45" s="14"/>
    </row>
    <row r="46" spans="1:12" x14ac:dyDescent="0.2">
      <c r="C46" s="17"/>
      <c r="L46" s="14"/>
    </row>
    <row r="47" spans="1:12" x14ac:dyDescent="0.2">
      <c r="L47" s="14"/>
    </row>
    <row r="48" spans="1:12" x14ac:dyDescent="0.2">
      <c r="L48" s="14"/>
    </row>
    <row r="49" spans="12:12" x14ac:dyDescent="0.2">
      <c r="L49" s="14"/>
    </row>
    <row r="50" spans="12:12" x14ac:dyDescent="0.2">
      <c r="L50" s="14"/>
    </row>
    <row r="51" spans="12:12" x14ac:dyDescent="0.2">
      <c r="L51" s="14"/>
    </row>
    <row r="52" spans="12:12" x14ac:dyDescent="0.2">
      <c r="L52" s="14"/>
    </row>
    <row r="53" spans="12:12" x14ac:dyDescent="0.2">
      <c r="L53" s="14"/>
    </row>
  </sheetData>
  <mergeCells count="10">
    <mergeCell ref="C26:D26"/>
    <mergeCell ref="F26:G26"/>
    <mergeCell ref="I26:J26"/>
    <mergeCell ref="C38:D39"/>
    <mergeCell ref="B24:D24"/>
    <mergeCell ref="E24:G24"/>
    <mergeCell ref="H24:J24"/>
    <mergeCell ref="B25:D25"/>
    <mergeCell ref="E25:G25"/>
    <mergeCell ref="H25:J25"/>
  </mergeCells>
  <pageMargins left="0.70866141732283472" right="0.70866141732283472" top="0.55118110236220474" bottom="0.74803149606299213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53"/>
  <sheetViews>
    <sheetView workbookViewId="0">
      <selection activeCell="A24" sqref="A24:A25"/>
    </sheetView>
  </sheetViews>
  <sheetFormatPr baseColWidth="10" defaultRowHeight="12.75" x14ac:dyDescent="0.2"/>
  <cols>
    <col min="1" max="1" width="42.140625" style="6" customWidth="1"/>
    <col min="2" max="10" width="16.5703125" style="6" customWidth="1"/>
    <col min="11" max="16384" width="11.42578125" style="6"/>
  </cols>
  <sheetData>
    <row r="2" spans="1:10" ht="15" x14ac:dyDescent="0.2">
      <c r="J2" s="42" t="s">
        <v>26</v>
      </c>
    </row>
    <row r="8" spans="1:10" x14ac:dyDescent="0.2">
      <c r="H8" s="6" t="s">
        <v>30</v>
      </c>
    </row>
    <row r="13" spans="1:10" ht="18.75" customHeight="1" x14ac:dyDescent="0.2">
      <c r="A13" s="40" t="s">
        <v>22</v>
      </c>
    </row>
    <row r="14" spans="1:10" ht="18.75" customHeight="1" x14ac:dyDescent="0.2">
      <c r="A14" s="40" t="s">
        <v>23</v>
      </c>
    </row>
    <row r="15" spans="1:10" ht="18.75" customHeight="1" x14ac:dyDescent="0.2">
      <c r="A15" s="40" t="s">
        <v>25</v>
      </c>
    </row>
    <row r="16" spans="1:10" ht="18.75" customHeight="1" x14ac:dyDescent="0.2">
      <c r="A16" s="41" t="s">
        <v>24</v>
      </c>
    </row>
    <row r="17" spans="1:12" x14ac:dyDescent="0.2">
      <c r="A17" s="41"/>
    </row>
    <row r="18" spans="1:12" x14ac:dyDescent="0.2">
      <c r="A18" s="41"/>
    </row>
    <row r="19" spans="1:12" x14ac:dyDescent="0.2">
      <c r="A19" s="41"/>
    </row>
    <row r="21" spans="1:12" ht="15.75" x14ac:dyDescent="0.25">
      <c r="B21" s="7" t="s">
        <v>28</v>
      </c>
    </row>
    <row r="22" spans="1:12" ht="15.75" x14ac:dyDescent="0.25">
      <c r="B22" s="7"/>
    </row>
    <row r="23" spans="1:12" ht="16.5" thickBot="1" x14ac:dyDescent="0.3">
      <c r="B23" s="7"/>
    </row>
    <row r="24" spans="1:12" ht="24" customHeight="1" thickTop="1" x14ac:dyDescent="0.2">
      <c r="A24" s="8"/>
      <c r="B24" s="68" t="s">
        <v>0</v>
      </c>
      <c r="C24" s="69"/>
      <c r="D24" s="70"/>
      <c r="E24" s="68" t="s">
        <v>1</v>
      </c>
      <c r="F24" s="69"/>
      <c r="G24" s="70"/>
      <c r="H24" s="71" t="s">
        <v>2</v>
      </c>
      <c r="I24" s="71"/>
      <c r="J24" s="72"/>
      <c r="L24" s="1"/>
    </row>
    <row r="25" spans="1:12" ht="24" customHeight="1" x14ac:dyDescent="0.2">
      <c r="A25" s="5"/>
      <c r="B25" s="73" t="s">
        <v>15</v>
      </c>
      <c r="C25" s="74"/>
      <c r="D25" s="65"/>
      <c r="E25" s="73" t="s">
        <v>15</v>
      </c>
      <c r="F25" s="74"/>
      <c r="G25" s="65"/>
      <c r="H25" s="74" t="s">
        <v>15</v>
      </c>
      <c r="I25" s="74"/>
      <c r="J25" s="66"/>
      <c r="L25" s="1"/>
    </row>
    <row r="26" spans="1:12" ht="24" customHeight="1" x14ac:dyDescent="0.2">
      <c r="A26" s="4"/>
      <c r="B26" s="38" t="s">
        <v>16</v>
      </c>
      <c r="C26" s="64" t="s">
        <v>19</v>
      </c>
      <c r="D26" s="65"/>
      <c r="E26" s="38" t="s">
        <v>16</v>
      </c>
      <c r="F26" s="64" t="s">
        <v>19</v>
      </c>
      <c r="G26" s="65"/>
      <c r="H26" s="39" t="s">
        <v>16</v>
      </c>
      <c r="I26" s="64" t="s">
        <v>19</v>
      </c>
      <c r="J26" s="66"/>
      <c r="L26" s="1"/>
    </row>
    <row r="27" spans="1:12" ht="24" customHeight="1" x14ac:dyDescent="0.2">
      <c r="A27" s="4" t="s">
        <v>3</v>
      </c>
      <c r="B27" s="9" t="s">
        <v>17</v>
      </c>
      <c r="C27" s="10"/>
      <c r="D27" s="11" t="s">
        <v>18</v>
      </c>
      <c r="E27" s="9" t="s">
        <v>17</v>
      </c>
      <c r="F27" s="10"/>
      <c r="G27" s="11" t="s">
        <v>18</v>
      </c>
      <c r="H27" s="12" t="s">
        <v>17</v>
      </c>
      <c r="I27" s="10"/>
      <c r="J27" s="13" t="s">
        <v>18</v>
      </c>
      <c r="L27" s="1"/>
    </row>
    <row r="28" spans="1:12" ht="24" customHeight="1" x14ac:dyDescent="0.2">
      <c r="A28" s="37" t="s">
        <v>21</v>
      </c>
      <c r="B28" s="46">
        <f>C28*152.08</f>
        <v>1755.0412200000003</v>
      </c>
      <c r="C28" s="58">
        <f>'01-05-2022'!C28*1.035</f>
        <v>11.54025</v>
      </c>
      <c r="D28" s="48">
        <f>B28/152.08</f>
        <v>11.54025</v>
      </c>
      <c r="E28" s="46">
        <f>B28*0.982</f>
        <v>1723.4504780400002</v>
      </c>
      <c r="F28" s="58">
        <f>C28*0.982</f>
        <v>11.332525500000001</v>
      </c>
      <c r="G28" s="48">
        <f t="shared" ref="G28:G35" si="0">E28/152.08</f>
        <v>11.332525500000001</v>
      </c>
      <c r="H28" s="49">
        <f>B28*0.973</f>
        <v>1707.6551070600003</v>
      </c>
      <c r="I28" s="58">
        <f>C28*0.973</f>
        <v>11.22866325</v>
      </c>
      <c r="J28" s="50">
        <f t="shared" ref="J28:J35" si="1">H28/152.08</f>
        <v>11.22866325</v>
      </c>
      <c r="L28" s="14"/>
    </row>
    <row r="29" spans="1:12" ht="24" customHeight="1" x14ac:dyDescent="0.2">
      <c r="A29" s="2" t="s">
        <v>4</v>
      </c>
      <c r="B29" s="46">
        <f>C29*152.08</f>
        <v>1800.688032</v>
      </c>
      <c r="C29" s="47">
        <f>'01-01-2022'!C29*1.035</f>
        <v>11.840399999999999</v>
      </c>
      <c r="D29" s="48">
        <f t="shared" ref="D29:D35" si="2">B29/152.08</f>
        <v>11.840399999999999</v>
      </c>
      <c r="E29" s="46">
        <f>B29*0.982</f>
        <v>1768.275647424</v>
      </c>
      <c r="F29" s="47">
        <f>C29*0.982</f>
        <v>11.627272799999998</v>
      </c>
      <c r="G29" s="48">
        <f t="shared" si="0"/>
        <v>11.627272799999998</v>
      </c>
      <c r="H29" s="49">
        <f>B29*0.973</f>
        <v>1752.069455136</v>
      </c>
      <c r="I29" s="47">
        <f>C29*0.973</f>
        <v>11.520709199999999</v>
      </c>
      <c r="J29" s="50">
        <f>H29/152.08</f>
        <v>11.520709199999999</v>
      </c>
      <c r="L29" s="14"/>
    </row>
    <row r="30" spans="1:12" ht="24" customHeight="1" x14ac:dyDescent="0.2">
      <c r="A30" s="2" t="s">
        <v>5</v>
      </c>
      <c r="B30" s="46">
        <f>C30*152.08</f>
        <v>1940.7765240000001</v>
      </c>
      <c r="C30" s="47">
        <f>'01-01-2022'!C30*1.035</f>
        <v>12.76155</v>
      </c>
      <c r="D30" s="48">
        <f t="shared" si="2"/>
        <v>12.76155</v>
      </c>
      <c r="E30" s="46">
        <f t="shared" ref="E30:E35" si="3">B30*0.982</f>
        <v>1905.842546568</v>
      </c>
      <c r="F30" s="47">
        <f t="shared" ref="F30:F35" si="4">C30*0.982</f>
        <v>12.531842099999999</v>
      </c>
      <c r="G30" s="48">
        <f t="shared" si="0"/>
        <v>12.531842099999999</v>
      </c>
      <c r="H30" s="49">
        <f t="shared" ref="H30:H34" si="5">B30*0.973</f>
        <v>1888.3755578520002</v>
      </c>
      <c r="I30" s="47">
        <f t="shared" ref="I30:I35" si="6">C30*0.973</f>
        <v>12.41698815</v>
      </c>
      <c r="J30" s="50">
        <f t="shared" si="1"/>
        <v>12.41698815</v>
      </c>
      <c r="L30" s="14"/>
    </row>
    <row r="31" spans="1:12" ht="24" customHeight="1" x14ac:dyDescent="0.2">
      <c r="A31" s="2" t="s">
        <v>7</v>
      </c>
      <c r="B31" s="46">
        <f t="shared" ref="B31:B34" si="7">C31*152.08</f>
        <v>2006.8857</v>
      </c>
      <c r="C31" s="47">
        <f>'01-01-2022'!C31*1.035</f>
        <v>13.196249999999999</v>
      </c>
      <c r="D31" s="48">
        <f t="shared" si="2"/>
        <v>13.196249999999999</v>
      </c>
      <c r="E31" s="51">
        <f>B31*0.982</f>
        <v>1970.7617574000001</v>
      </c>
      <c r="F31" s="47">
        <f t="shared" si="4"/>
        <v>12.958717499999999</v>
      </c>
      <c r="G31" s="48">
        <f t="shared" si="0"/>
        <v>12.958717499999999</v>
      </c>
      <c r="H31" s="49">
        <f t="shared" si="5"/>
        <v>1952.6997861</v>
      </c>
      <c r="I31" s="47">
        <f t="shared" si="6"/>
        <v>12.839951249999999</v>
      </c>
      <c r="J31" s="50">
        <f t="shared" si="1"/>
        <v>12.839951249999999</v>
      </c>
      <c r="L31" s="14"/>
    </row>
    <row r="32" spans="1:12" ht="24" customHeight="1" x14ac:dyDescent="0.2">
      <c r="A32" s="2" t="s">
        <v>8</v>
      </c>
      <c r="B32" s="46">
        <f t="shared" si="7"/>
        <v>2346.8757479999999</v>
      </c>
      <c r="C32" s="47">
        <f>'01-01-2022'!C32*1.035</f>
        <v>15.431849999999999</v>
      </c>
      <c r="D32" s="48">
        <f t="shared" si="2"/>
        <v>15.431849999999999</v>
      </c>
      <c r="E32" s="51">
        <f>B32*0.982</f>
        <v>2304.6319845359999</v>
      </c>
      <c r="F32" s="47">
        <f t="shared" si="4"/>
        <v>15.154076699999999</v>
      </c>
      <c r="G32" s="48">
        <f t="shared" si="0"/>
        <v>15.154076699999997</v>
      </c>
      <c r="H32" s="49">
        <f t="shared" si="5"/>
        <v>2283.5101028039999</v>
      </c>
      <c r="I32" s="47">
        <f>C32*0.973</f>
        <v>15.015190049999999</v>
      </c>
      <c r="J32" s="50">
        <f t="shared" si="1"/>
        <v>15.015190049999998</v>
      </c>
      <c r="L32" s="14"/>
    </row>
    <row r="33" spans="1:12" ht="24" customHeight="1" x14ac:dyDescent="0.2">
      <c r="A33" s="2" t="s">
        <v>9</v>
      </c>
      <c r="B33" s="46">
        <f t="shared" si="7"/>
        <v>2656.9592639999996</v>
      </c>
      <c r="C33" s="47">
        <f>'01-01-2022'!C33*1.035</f>
        <v>17.470799999999997</v>
      </c>
      <c r="D33" s="48">
        <f t="shared" si="2"/>
        <v>17.470799999999997</v>
      </c>
      <c r="E33" s="46">
        <f t="shared" si="3"/>
        <v>2609.1339972479996</v>
      </c>
      <c r="F33" s="47">
        <f t="shared" si="4"/>
        <v>17.156325599999995</v>
      </c>
      <c r="G33" s="48">
        <f t="shared" si="0"/>
        <v>17.156325599999995</v>
      </c>
      <c r="H33" s="49">
        <f t="shared" si="5"/>
        <v>2585.2213638719995</v>
      </c>
      <c r="I33" s="47">
        <f t="shared" si="6"/>
        <v>16.999088399999998</v>
      </c>
      <c r="J33" s="50">
        <f t="shared" si="1"/>
        <v>16.999088399999994</v>
      </c>
      <c r="L33" s="14"/>
    </row>
    <row r="34" spans="1:12" ht="24" customHeight="1" x14ac:dyDescent="0.2">
      <c r="A34" s="2" t="s">
        <v>10</v>
      </c>
      <c r="B34" s="46">
        <f t="shared" si="7"/>
        <v>2756.123028</v>
      </c>
      <c r="C34" s="47">
        <f>'01-01-2022'!C34*1.035</f>
        <v>18.12285</v>
      </c>
      <c r="D34" s="48">
        <f t="shared" si="2"/>
        <v>18.12285</v>
      </c>
      <c r="E34" s="51">
        <f t="shared" si="3"/>
        <v>2706.512813496</v>
      </c>
      <c r="F34" s="47">
        <f t="shared" si="4"/>
        <v>17.796638699999999</v>
      </c>
      <c r="G34" s="48">
        <f t="shared" si="0"/>
        <v>17.796638699999999</v>
      </c>
      <c r="H34" s="52">
        <f t="shared" si="5"/>
        <v>2681.7077062439998</v>
      </c>
      <c r="I34" s="47">
        <f t="shared" si="6"/>
        <v>17.63353305</v>
      </c>
      <c r="J34" s="50">
        <f t="shared" si="1"/>
        <v>17.633533049999997</v>
      </c>
      <c r="L34" s="14"/>
    </row>
    <row r="35" spans="1:12" ht="24" customHeight="1" thickBot="1" x14ac:dyDescent="0.25">
      <c r="A35" s="3" t="s">
        <v>6</v>
      </c>
      <c r="B35" s="53">
        <f>C35*152.08</f>
        <v>2970.1908359999998</v>
      </c>
      <c r="C35" s="54">
        <f>'01-01-2022'!C35*1.035</f>
        <v>19.530449999999998</v>
      </c>
      <c r="D35" s="55">
        <f t="shared" si="2"/>
        <v>19.530449999999998</v>
      </c>
      <c r="E35" s="53">
        <f t="shared" si="3"/>
        <v>2916.7274009519997</v>
      </c>
      <c r="F35" s="56">
        <f t="shared" si="4"/>
        <v>19.1789019</v>
      </c>
      <c r="G35" s="55">
        <f t="shared" si="0"/>
        <v>19.178901899999996</v>
      </c>
      <c r="H35" s="53">
        <f>B35*0.973</f>
        <v>2889.9956834279997</v>
      </c>
      <c r="I35" s="56">
        <f t="shared" si="6"/>
        <v>19.003127849999998</v>
      </c>
      <c r="J35" s="57">
        <f t="shared" si="1"/>
        <v>19.003127849999995</v>
      </c>
      <c r="L35" s="14"/>
    </row>
    <row r="36" spans="1:12" ht="13.5" thickTop="1" x14ac:dyDescent="0.2">
      <c r="L36" s="14"/>
    </row>
    <row r="37" spans="1:12" x14ac:dyDescent="0.2">
      <c r="A37" s="6" t="s">
        <v>14</v>
      </c>
      <c r="D37" s="15"/>
      <c r="L37" s="14"/>
    </row>
    <row r="38" spans="1:12" x14ac:dyDescent="0.2">
      <c r="A38" s="6" t="s">
        <v>11</v>
      </c>
      <c r="C38" s="67" t="s">
        <v>12</v>
      </c>
      <c r="D38" s="67"/>
      <c r="I38" s="16"/>
      <c r="L38" s="14"/>
    </row>
    <row r="39" spans="1:12" x14ac:dyDescent="0.2">
      <c r="A39" s="6" t="s">
        <v>13</v>
      </c>
      <c r="C39" s="67"/>
      <c r="D39" s="67"/>
      <c r="I39" s="16"/>
      <c r="L39" s="14"/>
    </row>
    <row r="40" spans="1:12" hidden="1" x14ac:dyDescent="0.2">
      <c r="C40" s="44"/>
      <c r="I40" s="16"/>
      <c r="L40" s="14"/>
    </row>
    <row r="41" spans="1:12" hidden="1" x14ac:dyDescent="0.2">
      <c r="B41" s="17"/>
      <c r="C41" s="45"/>
      <c r="D41" s="45"/>
      <c r="I41" s="16"/>
      <c r="L41" s="14"/>
    </row>
    <row r="42" spans="1:12" hidden="1" x14ac:dyDescent="0.2">
      <c r="C42" s="45"/>
      <c r="D42" s="45"/>
      <c r="I42" s="16"/>
      <c r="L42" s="14"/>
    </row>
    <row r="43" spans="1:12" hidden="1" x14ac:dyDescent="0.2">
      <c r="B43" s="43"/>
      <c r="C43" s="45"/>
      <c r="D43" s="45"/>
      <c r="I43" s="16"/>
      <c r="L43" s="14"/>
    </row>
    <row r="44" spans="1:12" hidden="1" x14ac:dyDescent="0.2">
      <c r="B44" s="43"/>
      <c r="C44" s="45"/>
      <c r="D44" s="45"/>
      <c r="I44" s="16"/>
      <c r="L44" s="14"/>
    </row>
    <row r="45" spans="1:12" hidden="1" x14ac:dyDescent="0.2">
      <c r="B45" s="43"/>
      <c r="C45" s="45"/>
      <c r="D45" s="45"/>
      <c r="I45" s="16"/>
      <c r="L45" s="14"/>
    </row>
    <row r="46" spans="1:12" hidden="1" x14ac:dyDescent="0.2">
      <c r="B46" s="43"/>
      <c r="C46" s="45"/>
      <c r="D46" s="45"/>
      <c r="I46" s="16"/>
      <c r="L46" s="14"/>
    </row>
    <row r="47" spans="1:12" hidden="1" x14ac:dyDescent="0.2">
      <c r="B47" s="43"/>
      <c r="C47" s="45"/>
      <c r="D47" s="45"/>
      <c r="L47" s="14"/>
    </row>
    <row r="48" spans="1:12" hidden="1" x14ac:dyDescent="0.2">
      <c r="B48" s="43"/>
      <c r="C48" s="45"/>
      <c r="D48" s="45"/>
      <c r="L48" s="14"/>
    </row>
    <row r="49" spans="2:12" hidden="1" x14ac:dyDescent="0.2">
      <c r="B49" s="43"/>
      <c r="C49" s="45"/>
      <c r="D49" s="43"/>
      <c r="L49" s="14"/>
    </row>
    <row r="50" spans="2:12" hidden="1" x14ac:dyDescent="0.2">
      <c r="C50" s="45"/>
      <c r="L50" s="14"/>
    </row>
    <row r="51" spans="2:12" hidden="1" x14ac:dyDescent="0.2">
      <c r="C51" s="44"/>
      <c r="L51" s="14"/>
    </row>
    <row r="52" spans="2:12" hidden="1" x14ac:dyDescent="0.2">
      <c r="L52" s="14"/>
    </row>
    <row r="53" spans="2:12" x14ac:dyDescent="0.2">
      <c r="L53" s="14"/>
    </row>
  </sheetData>
  <mergeCells count="10">
    <mergeCell ref="C26:D26"/>
    <mergeCell ref="F26:G26"/>
    <mergeCell ref="I26:J26"/>
    <mergeCell ref="C38:D39"/>
    <mergeCell ref="B24:D24"/>
    <mergeCell ref="E24:G24"/>
    <mergeCell ref="H24:J24"/>
    <mergeCell ref="B25:D25"/>
    <mergeCell ref="E25:G25"/>
    <mergeCell ref="H25:J25"/>
  </mergeCells>
  <pageMargins left="0.70866141732283472" right="0.70866141732283472" top="0.55118110236220474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01-01-2022</vt:lpstr>
      <vt:lpstr>01-05-2022</vt:lpstr>
      <vt:lpstr>01-07-2022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BOISSONNET Agnès</dc:creator>
  <cp:lastModifiedBy>PRADAUD Delphine</cp:lastModifiedBy>
  <cp:lastPrinted>2022-09-01T14:48:32Z</cp:lastPrinted>
  <dcterms:created xsi:type="dcterms:W3CDTF">2019-10-10T07:31:12Z</dcterms:created>
  <dcterms:modified xsi:type="dcterms:W3CDTF">2022-09-05T07:03:19Z</dcterms:modified>
</cp:coreProperties>
</file>